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480" windowHeight="11640"/>
  </bookViews>
  <sheets>
    <sheet name="tempi pagamento settore" sheetId="1" r:id="rId1"/>
    <sheet name="tempi pagamento uff finanziario" sheetId="2" r:id="rId2"/>
    <sheet name="Foglio3" sheetId="3" r:id="rId3"/>
  </sheets>
  <definedNames>
    <definedName name="_xlnm.Print_Area" localSheetId="0">'tempi pagamento settore'!$A$2:$J$3</definedName>
    <definedName name="_xlnm.Print_Area" localSheetId="1">'tempi pagamento uff finanziario'!$A$1:$J$31</definedName>
  </definedNames>
  <calcPr calcId="124519"/>
</workbook>
</file>

<file path=xl/calcChain.xml><?xml version="1.0" encoding="utf-8"?>
<calcChain xmlns="http://schemas.openxmlformats.org/spreadsheetml/2006/main">
  <c r="J44" i="1"/>
  <c r="J45" s="1"/>
  <c r="L44"/>
  <c r="L45" s="1"/>
  <c r="Q33"/>
  <c r="Q32"/>
  <c r="Q28"/>
  <c r="Q29"/>
  <c r="Q27"/>
  <c r="N42"/>
  <c r="N31"/>
  <c r="N34"/>
  <c r="N35"/>
  <c r="N39"/>
  <c r="N18"/>
  <c r="N19"/>
  <c r="N25"/>
  <c r="N13"/>
  <c r="N6"/>
  <c r="N7"/>
  <c r="I24" i="2"/>
  <c r="L39" i="1"/>
  <c r="J39"/>
  <c r="L38"/>
  <c r="N38" s="1"/>
  <c r="J38"/>
  <c r="L37"/>
  <c r="N37" s="1"/>
  <c r="J37"/>
  <c r="L40"/>
  <c r="N40" s="1"/>
  <c r="J17"/>
  <c r="L17" s="1"/>
  <c r="N17" s="1"/>
  <c r="J16"/>
  <c r="L16" s="1"/>
  <c r="N16" s="1"/>
  <c r="J31"/>
  <c r="L31" s="1"/>
  <c r="J15"/>
  <c r="L15" s="1"/>
  <c r="N15" s="1"/>
  <c r="J11"/>
  <c r="L11" s="1"/>
  <c r="N11" s="1"/>
  <c r="L6"/>
  <c r="J43"/>
  <c r="J41"/>
  <c r="J42"/>
  <c r="J34"/>
  <c r="L34" s="1"/>
  <c r="J35"/>
  <c r="L35" s="1"/>
  <c r="J36"/>
  <c r="L36" s="1"/>
  <c r="N36" s="1"/>
  <c r="J32"/>
  <c r="L32" s="1"/>
  <c r="N32" s="1"/>
  <c r="J33"/>
  <c r="L33" s="1"/>
  <c r="N33" s="1"/>
  <c r="J28"/>
  <c r="J29"/>
  <c r="J30"/>
  <c r="J27"/>
  <c r="J25"/>
  <c r="L25" s="1"/>
  <c r="J26"/>
  <c r="L26" s="1"/>
  <c r="N26" s="1"/>
  <c r="J22"/>
  <c r="J23"/>
  <c r="L23" s="1"/>
  <c r="N23" s="1"/>
  <c r="J24"/>
  <c r="L24" s="1"/>
  <c r="N24" s="1"/>
  <c r="J20"/>
  <c r="L20" s="1"/>
  <c r="N20" s="1"/>
  <c r="J21"/>
  <c r="L21" s="1"/>
  <c r="N21" s="1"/>
  <c r="J18"/>
  <c r="L18" s="1"/>
  <c r="J19"/>
  <c r="L19" s="1"/>
  <c r="J14"/>
  <c r="J12"/>
  <c r="L12" s="1"/>
  <c r="N12" s="1"/>
  <c r="J13"/>
  <c r="L13" s="1"/>
  <c r="J10"/>
  <c r="J8"/>
  <c r="L8" s="1"/>
  <c r="N8" s="1"/>
  <c r="J9"/>
  <c r="L9" s="1"/>
  <c r="N9" s="1"/>
  <c r="J7"/>
  <c r="L7" s="1"/>
  <c r="J5"/>
  <c r="L5" s="1"/>
  <c r="N5" s="1"/>
  <c r="J4"/>
  <c r="L4" s="1"/>
  <c r="N4" s="1"/>
  <c r="I25" i="2"/>
  <c r="L27" i="1"/>
  <c r="N27" s="1"/>
  <c r="L28"/>
  <c r="N28" s="1"/>
  <c r="L29"/>
  <c r="N29" s="1"/>
  <c r="L30"/>
  <c r="N30" s="1"/>
  <c r="L41"/>
  <c r="N41" s="1"/>
  <c r="L42"/>
  <c r="L43"/>
  <c r="N43" s="1"/>
  <c r="I30" i="2"/>
  <c r="I26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J3" s="1"/>
  <c r="L10" i="1" l="1"/>
  <c r="N10" s="1"/>
  <c r="L22"/>
  <c r="N22" s="1"/>
  <c r="L14"/>
  <c r="N14" s="1"/>
  <c r="I28" i="2"/>
  <c r="I29"/>
  <c r="I27"/>
  <c r="N44" i="1" l="1"/>
  <c r="N45" s="1"/>
</calcChain>
</file>

<file path=xl/sharedStrings.xml><?xml version="1.0" encoding="utf-8"?>
<sst xmlns="http://schemas.openxmlformats.org/spreadsheetml/2006/main" count="80" uniqueCount="64">
  <si>
    <t>nr</t>
  </si>
  <si>
    <t xml:space="preserve">del </t>
  </si>
  <si>
    <t>Protocollo</t>
  </si>
  <si>
    <t>del</t>
  </si>
  <si>
    <t>data</t>
  </si>
  <si>
    <t>causa</t>
  </si>
  <si>
    <t>totale giorni</t>
  </si>
  <si>
    <t>Fattura</t>
  </si>
  <si>
    <t xml:space="preserve">Eventuale sospensione </t>
  </si>
  <si>
    <t>Ripresa iter</t>
  </si>
  <si>
    <t>Deter. Liquidazione</t>
  </si>
  <si>
    <t>Carico</t>
  </si>
  <si>
    <t xml:space="preserve">ripresa iter </t>
  </si>
  <si>
    <t>Mandato</t>
  </si>
  <si>
    <t>Pagamento</t>
  </si>
  <si>
    <t>tempo impiegato</t>
  </si>
  <si>
    <t>tempo  medio prefissato</t>
  </si>
  <si>
    <t>gg impiegati</t>
  </si>
  <si>
    <t>det. Liqudazione</t>
  </si>
  <si>
    <t>nr data</t>
  </si>
  <si>
    <t>acquisizione DURC</t>
  </si>
  <si>
    <t xml:space="preserve"> </t>
  </si>
  <si>
    <t>nota credito n. 292  del 14/04/14 prot.9461</t>
  </si>
  <si>
    <t>nota credito n. 292  del 14/04/14 prot.9462</t>
  </si>
  <si>
    <t>nota credito n. 292  del 14/04/14 prot.9463</t>
  </si>
  <si>
    <t>8v00209533</t>
  </si>
  <si>
    <t>8V00206694</t>
  </si>
  <si>
    <t>8V00208178</t>
  </si>
  <si>
    <t>7X01101853</t>
  </si>
  <si>
    <t>8V00206028</t>
  </si>
  <si>
    <t xml:space="preserve">erogazione 2° trance finanziamento da parte del Comune di Termini Imerese  come da condizioni contrattuali- accertamento irregolarità contributiva, ripresa termini pagamento gg. 18 e attivazione intervento sostitutivo. </t>
  </si>
  <si>
    <t>8V00206785</t>
  </si>
  <si>
    <t>8V00206781</t>
  </si>
  <si>
    <t>8V00209060</t>
  </si>
  <si>
    <t>8V00208074</t>
  </si>
  <si>
    <t>8V00209525</t>
  </si>
  <si>
    <t>4220914800003920</t>
  </si>
  <si>
    <t>Tempi liquid. + Tempi mandato</t>
  </si>
  <si>
    <t xml:space="preserve">Termini pagamento </t>
  </si>
  <si>
    <t>Totale giorni impiegati</t>
  </si>
  <si>
    <t>nr.</t>
  </si>
  <si>
    <t xml:space="preserve">Rettifica det. 130 del 16/04/14 restituita dall' Uff.Fin. il 28/04/14 </t>
  </si>
  <si>
    <t xml:space="preserve">Rettifica det. 133 del 17/04/14 restituita dall' Uff.Fin. il 28/04/14 </t>
  </si>
  <si>
    <t xml:space="preserve">Rettifica det. 129 del 16/04/14 restituita dall' Uff.Fin. il 28/04/14 </t>
  </si>
  <si>
    <t xml:space="preserve">Rettifica det. 134 del 17/04/14 restituita dall' Uff.Fin. il 28/04/14 </t>
  </si>
  <si>
    <t xml:space="preserve">Rettifica det. 138 del 24/04/14 restituita dall'Uff.Fin. il 5/05/14 </t>
  </si>
  <si>
    <t>33/328</t>
  </si>
  <si>
    <t>34/328</t>
  </si>
  <si>
    <t>980-ag-2026</t>
  </si>
  <si>
    <t>1255-ag-2026</t>
  </si>
  <si>
    <t>1° SETTORE-Affari generali,Servizi Sociali, Demografici- MESE DI MAGGIO 2014</t>
  </si>
  <si>
    <t>Tempi medi</t>
  </si>
  <si>
    <t>Acquisizione DURC</t>
  </si>
  <si>
    <t>941-215</t>
  </si>
  <si>
    <t>scad.fatt. 24/06/2014</t>
  </si>
  <si>
    <t>Telecom-scad.fatt.30/06/2014</t>
  </si>
  <si>
    <t>fatt.scad. 30/06/2014</t>
  </si>
  <si>
    <t xml:space="preserve">Scadenza </t>
  </si>
  <si>
    <t>Tempi pag.</t>
  </si>
  <si>
    <t>fatt.scad. 30/06/2015</t>
  </si>
  <si>
    <t>fatt.scad. 30/06/2016</t>
  </si>
  <si>
    <r>
      <t>Rich.dati integrativi e   acquisizione DURC. Rettifica det. 29/328 del 14/05/14 restituita dall' Uff.Fin. il 19/05/15</t>
    </r>
    <r>
      <rPr>
        <sz val="11"/>
        <color theme="1"/>
        <rFont val="Calibri"/>
        <family val="2"/>
        <scheme val="minor"/>
      </rPr>
      <t/>
    </r>
  </si>
  <si>
    <t>Scostamento rispetto al termine di scadenza</t>
  </si>
  <si>
    <t>nota:  i tempi medi di pagamento non sono quelli della colonna N ma quelli della colonna L. la colonna N da evidenza dello scostamento tra la data di scadenza della fattura ed il termine effettivo di pagamento, che può essere positivo o negativo se si paga prima. la colonna L invece è il tempo impiegato per pagare la fattura considerando tutto il procedimento dall'arrivo al protocollo al mandato ed è da questo che si ricava la media mensile dei tempi di pagamento delle fatture che appunto è 20, 07 giorni.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</si>
</sst>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Fill="1"/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0" fillId="4" borderId="1" xfId="0" applyFont="1" applyFill="1" applyBorder="1"/>
    <xf numFmtId="0" fontId="10" fillId="4" borderId="1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3" fillId="0" borderId="5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 vertical="center" wrapText="1"/>
    </xf>
    <xf numFmtId="0" fontId="8" fillId="0" borderId="0" xfId="1" applyFont="1" applyBorder="1" applyAlignment="1">
      <alignment horizontal="right" vertical="center" wrapText="1"/>
    </xf>
    <xf numFmtId="0" fontId="0" fillId="0" borderId="5" xfId="0" applyFill="1" applyBorder="1" applyAlignment="1">
      <alignment horizontal="left"/>
    </xf>
    <xf numFmtId="0" fontId="0" fillId="0" borderId="0" xfId="0" applyFont="1" applyFill="1" applyBorder="1" applyAlignment="1"/>
    <xf numFmtId="14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5" xfId="1" applyFont="1" applyFill="1" applyBorder="1" applyAlignment="1">
      <alignment horizontal="left"/>
    </xf>
    <xf numFmtId="14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wrapText="1"/>
    </xf>
    <xf numFmtId="0" fontId="3" fillId="0" borderId="5" xfId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0" fontId="3" fillId="0" borderId="5" xfId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0" xfId="0" applyFont="1" applyBorder="1" applyAlignment="1"/>
    <xf numFmtId="0" fontId="7" fillId="0" borderId="5" xfId="0" applyFont="1" applyBorder="1" applyAlignment="1">
      <alignment horizontal="left" wrapText="1"/>
    </xf>
    <xf numFmtId="0" fontId="2" fillId="0" borderId="0" xfId="1" applyFont="1" applyBorder="1" applyAlignment="1">
      <alignment horizontal="right" vertical="center" wrapText="1"/>
    </xf>
    <xf numFmtId="0" fontId="0" fillId="0" borderId="5" xfId="0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1" applyBorder="1" applyAlignment="1">
      <alignment horizontal="right"/>
    </xf>
    <xf numFmtId="0" fontId="0" fillId="0" borderId="8" xfId="0" applyBorder="1"/>
    <xf numFmtId="14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0" fontId="2" fillId="0" borderId="0" xfId="1" applyNumberFormat="1" applyFont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4" fontId="3" fillId="0" borderId="0" xfId="1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 horizontal="left" wrapText="1"/>
    </xf>
    <xf numFmtId="0" fontId="2" fillId="0" borderId="0" xfId="1" applyFont="1" applyBorder="1" applyAlignment="1">
      <alignment horizontal="left"/>
    </xf>
    <xf numFmtId="14" fontId="3" fillId="0" borderId="0" xfId="1" applyNumberFormat="1" applyFill="1" applyBorder="1" applyAlignment="1">
      <alignment horizontal="left"/>
    </xf>
    <xf numFmtId="0" fontId="3" fillId="0" borderId="0" xfId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center" wrapText="1"/>
    </xf>
    <xf numFmtId="14" fontId="3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1" applyFont="1" applyBorder="1" applyAlignment="1">
      <alignment horizontal="left" vertical="center" wrapText="1"/>
    </xf>
    <xf numFmtId="14" fontId="3" fillId="0" borderId="0" xfId="1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1" applyBorder="1" applyAlignment="1">
      <alignment horizontal="left" vertical="center" wrapText="1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8" borderId="9" xfId="0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5" xfId="1" applyFont="1" applyBorder="1" applyAlignment="1">
      <alignment horizontal="left"/>
    </xf>
    <xf numFmtId="14" fontId="4" fillId="0" borderId="0" xfId="1" applyNumberFormat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 wrapText="1"/>
    </xf>
    <xf numFmtId="14" fontId="6" fillId="0" borderId="0" xfId="0" applyNumberFormat="1" applyFont="1" applyBorder="1" applyAlignment="1">
      <alignment horizontal="left"/>
    </xf>
    <xf numFmtId="0" fontId="6" fillId="0" borderId="0" xfId="0" applyFont="1"/>
    <xf numFmtId="0" fontId="4" fillId="0" borderId="0" xfId="0" applyFont="1" applyBorder="1" applyAlignment="1">
      <alignment wrapText="1"/>
    </xf>
    <xf numFmtId="0" fontId="4" fillId="0" borderId="0" xfId="1" applyFont="1" applyFill="1" applyBorder="1" applyAlignment="1">
      <alignment horizontal="left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11" fillId="0" borderId="6" xfId="0" applyFont="1" applyBorder="1" applyAlignment="1">
      <alignment horizontal="right"/>
    </xf>
    <xf numFmtId="0" fontId="0" fillId="8" borderId="10" xfId="0" applyFill="1" applyBorder="1"/>
    <xf numFmtId="0" fontId="0" fillId="9" borderId="11" xfId="0" applyFill="1" applyBorder="1"/>
    <xf numFmtId="0" fontId="0" fillId="9" borderId="12" xfId="0" applyFill="1" applyBorder="1" applyAlignment="1">
      <alignment horizontal="right"/>
    </xf>
    <xf numFmtId="0" fontId="0" fillId="9" borderId="13" xfId="0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0" fillId="10" borderId="14" xfId="0" applyFont="1" applyFill="1" applyBorder="1" applyAlignment="1">
      <alignment wrapText="1"/>
    </xf>
    <xf numFmtId="0" fontId="11" fillId="0" borderId="0" xfId="0" applyFont="1"/>
    <xf numFmtId="0" fontId="11" fillId="0" borderId="0" xfId="0" applyFont="1" applyFill="1"/>
    <xf numFmtId="14" fontId="11" fillId="0" borderId="0" xfId="0" applyNumberFormat="1" applyFont="1"/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showWhiteSpace="0" topLeftCell="A28" zoomScale="80" zoomScaleNormal="80" workbookViewId="0">
      <selection activeCell="C52" sqref="C52"/>
    </sheetView>
  </sheetViews>
  <sheetFormatPr defaultRowHeight="15"/>
  <cols>
    <col min="1" max="1" width="19.85546875" bestFit="1" customWidth="1"/>
    <col min="2" max="2" width="19.140625" customWidth="1"/>
    <col min="3" max="3" width="14" customWidth="1"/>
    <col min="4" max="4" width="12.42578125" customWidth="1"/>
    <col min="5" max="5" width="18.7109375" customWidth="1"/>
    <col min="6" max="6" width="51" customWidth="1"/>
    <col min="7" max="7" width="12.140625" customWidth="1"/>
    <col min="8" max="8" width="8.28515625" customWidth="1"/>
    <col min="9" max="9" width="14.85546875" customWidth="1"/>
    <col min="10" max="10" width="14.7109375" customWidth="1"/>
    <col min="11" max="11" width="12.140625" customWidth="1"/>
    <col min="12" max="12" width="11.5703125" customWidth="1"/>
    <col min="13" max="13" width="11.28515625" customWidth="1"/>
    <col min="14" max="14" width="11" style="65" customWidth="1"/>
    <col min="15" max="16" width="11.5703125" bestFit="1" customWidth="1"/>
  </cols>
  <sheetData>
    <row r="1" spans="1:18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8" ht="66.75" customHeight="1">
      <c r="A2" s="83" t="s">
        <v>7</v>
      </c>
      <c r="B2" s="83"/>
      <c r="C2" s="84" t="s">
        <v>2</v>
      </c>
      <c r="D2" s="84"/>
      <c r="E2" s="85" t="s">
        <v>8</v>
      </c>
      <c r="F2" s="85"/>
      <c r="G2" s="5" t="s">
        <v>9</v>
      </c>
      <c r="H2" s="86" t="s">
        <v>10</v>
      </c>
      <c r="I2" s="86"/>
      <c r="J2" s="6" t="s">
        <v>39</v>
      </c>
      <c r="K2" s="7" t="s">
        <v>13</v>
      </c>
      <c r="L2" s="6" t="s">
        <v>37</v>
      </c>
      <c r="M2" s="8" t="s">
        <v>38</v>
      </c>
      <c r="N2" s="89" t="s">
        <v>62</v>
      </c>
    </row>
    <row r="3" spans="1:18">
      <c r="A3" s="9" t="s">
        <v>0</v>
      </c>
      <c r="B3" s="10" t="s">
        <v>1</v>
      </c>
      <c r="C3" s="10" t="s">
        <v>0</v>
      </c>
      <c r="D3" s="10" t="s">
        <v>3</v>
      </c>
      <c r="E3" s="10" t="s">
        <v>4</v>
      </c>
      <c r="F3" s="10" t="s">
        <v>5</v>
      </c>
      <c r="G3" s="10" t="s">
        <v>4</v>
      </c>
      <c r="H3" s="10" t="s">
        <v>0</v>
      </c>
      <c r="I3" s="10" t="s">
        <v>3</v>
      </c>
      <c r="J3" s="10" t="s">
        <v>40</v>
      </c>
      <c r="K3" s="10" t="s">
        <v>3</v>
      </c>
      <c r="L3" s="10"/>
      <c r="M3" s="10"/>
      <c r="N3" s="62"/>
      <c r="O3" s="90" t="s">
        <v>57</v>
      </c>
      <c r="P3" s="90" t="s">
        <v>2</v>
      </c>
      <c r="Q3" s="90" t="s">
        <v>58</v>
      </c>
      <c r="R3" s="90"/>
    </row>
    <row r="4" spans="1:18">
      <c r="A4" s="11">
        <v>201400284</v>
      </c>
      <c r="B4" s="34">
        <v>41723</v>
      </c>
      <c r="C4" s="35">
        <v>9916</v>
      </c>
      <c r="D4" s="34">
        <v>41747</v>
      </c>
      <c r="E4" s="36"/>
      <c r="F4" s="13"/>
      <c r="G4" s="34"/>
      <c r="H4" s="35">
        <v>145</v>
      </c>
      <c r="I4" s="34">
        <v>41761</v>
      </c>
      <c r="J4" s="52">
        <f t="shared" ref="J4:J26" si="0">(E4-D4)+(I4-G4)</f>
        <v>14</v>
      </c>
      <c r="K4" s="45">
        <v>41773</v>
      </c>
      <c r="L4" s="39">
        <f t="shared" ref="L4:L9" si="1">J4+(K4-I4)</f>
        <v>26</v>
      </c>
      <c r="M4" s="39">
        <v>30</v>
      </c>
      <c r="N4" s="63">
        <f>L4-M4</f>
        <v>-4</v>
      </c>
      <c r="O4" s="90"/>
      <c r="P4" s="90"/>
      <c r="Q4" s="90"/>
      <c r="R4" s="90"/>
    </row>
    <row r="5" spans="1:18">
      <c r="A5" s="11">
        <v>2513574796</v>
      </c>
      <c r="B5" s="34">
        <v>41734</v>
      </c>
      <c r="C5" s="35">
        <v>9906</v>
      </c>
      <c r="D5" s="34">
        <v>41747</v>
      </c>
      <c r="E5" s="37"/>
      <c r="F5" s="14"/>
      <c r="G5" s="35"/>
      <c r="H5" s="35">
        <v>153</v>
      </c>
      <c r="I5" s="34">
        <v>41764</v>
      </c>
      <c r="J5" s="52">
        <f t="shared" si="0"/>
        <v>17</v>
      </c>
      <c r="K5" s="45">
        <v>41767</v>
      </c>
      <c r="L5" s="39">
        <f t="shared" si="1"/>
        <v>20</v>
      </c>
      <c r="M5" s="39">
        <v>30</v>
      </c>
      <c r="N5" s="63">
        <f t="shared" ref="N5:N43" si="2">L5-M5</f>
        <v>-10</v>
      </c>
      <c r="O5" s="90"/>
      <c r="P5" s="90"/>
      <c r="Q5" s="90"/>
      <c r="R5" s="90"/>
    </row>
    <row r="6" spans="1:18">
      <c r="A6" s="15">
        <v>80</v>
      </c>
      <c r="B6" s="38">
        <v>41731</v>
      </c>
      <c r="C6" s="39">
        <v>9191</v>
      </c>
      <c r="D6" s="40">
        <v>41738</v>
      </c>
      <c r="E6" s="39"/>
      <c r="F6" s="16"/>
      <c r="G6" s="40" t="s">
        <v>21</v>
      </c>
      <c r="H6" s="39">
        <v>156</v>
      </c>
      <c r="I6" s="40">
        <v>41764</v>
      </c>
      <c r="J6" s="39">
        <v>26</v>
      </c>
      <c r="K6" s="45">
        <v>41772</v>
      </c>
      <c r="L6" s="39">
        <f t="shared" si="1"/>
        <v>34</v>
      </c>
      <c r="M6" s="39">
        <v>30</v>
      </c>
      <c r="N6" s="63">
        <f t="shared" si="2"/>
        <v>4</v>
      </c>
      <c r="O6" s="90"/>
      <c r="P6" s="90"/>
      <c r="Q6" s="90"/>
      <c r="R6" s="90"/>
    </row>
    <row r="7" spans="1:18">
      <c r="A7" s="15">
        <v>58</v>
      </c>
      <c r="B7" s="38">
        <v>41671</v>
      </c>
      <c r="C7" s="39">
        <v>3167</v>
      </c>
      <c r="D7" s="40">
        <v>41675</v>
      </c>
      <c r="E7" s="17">
        <v>41675</v>
      </c>
      <c r="F7" s="18" t="s">
        <v>22</v>
      </c>
      <c r="G7" s="40">
        <v>41743</v>
      </c>
      <c r="H7" s="39">
        <v>157</v>
      </c>
      <c r="I7" s="40">
        <v>41764</v>
      </c>
      <c r="J7" s="52">
        <f t="shared" si="0"/>
        <v>21</v>
      </c>
      <c r="K7" s="45">
        <v>41772</v>
      </c>
      <c r="L7" s="39">
        <f t="shared" si="1"/>
        <v>29</v>
      </c>
      <c r="M7" s="39">
        <v>30</v>
      </c>
      <c r="N7" s="63">
        <f t="shared" si="2"/>
        <v>-1</v>
      </c>
      <c r="O7" s="90"/>
      <c r="P7" s="90"/>
      <c r="Q7" s="90"/>
      <c r="R7" s="90"/>
    </row>
    <row r="8" spans="1:18">
      <c r="A8" s="15">
        <v>167</v>
      </c>
      <c r="B8" s="38">
        <v>41699</v>
      </c>
      <c r="C8" s="39">
        <v>6624</v>
      </c>
      <c r="D8" s="40">
        <v>41709</v>
      </c>
      <c r="E8" s="17">
        <v>41709</v>
      </c>
      <c r="F8" s="18" t="s">
        <v>23</v>
      </c>
      <c r="G8" s="40">
        <v>41743</v>
      </c>
      <c r="H8" s="39">
        <v>157</v>
      </c>
      <c r="I8" s="40">
        <v>41764</v>
      </c>
      <c r="J8" s="52">
        <f t="shared" si="0"/>
        <v>21</v>
      </c>
      <c r="K8" s="45">
        <v>41772</v>
      </c>
      <c r="L8" s="39">
        <f t="shared" si="1"/>
        <v>29</v>
      </c>
      <c r="M8" s="39">
        <v>30</v>
      </c>
      <c r="N8" s="63">
        <f t="shared" si="2"/>
        <v>-1</v>
      </c>
      <c r="O8" s="90"/>
      <c r="P8" s="90"/>
      <c r="Q8" s="90"/>
      <c r="R8" s="90"/>
    </row>
    <row r="9" spans="1:18">
      <c r="A9" s="15">
        <v>230</v>
      </c>
      <c r="B9" s="38">
        <v>41730</v>
      </c>
      <c r="C9" s="39">
        <v>8923</v>
      </c>
      <c r="D9" s="40">
        <v>41736</v>
      </c>
      <c r="E9" s="17">
        <v>41736</v>
      </c>
      <c r="F9" s="18" t="s">
        <v>24</v>
      </c>
      <c r="G9" s="40">
        <v>41743</v>
      </c>
      <c r="H9" s="39">
        <v>157</v>
      </c>
      <c r="I9" s="40">
        <v>41764</v>
      </c>
      <c r="J9" s="52">
        <f t="shared" si="0"/>
        <v>21</v>
      </c>
      <c r="K9" s="45">
        <v>41772</v>
      </c>
      <c r="L9" s="39">
        <f t="shared" si="1"/>
        <v>29</v>
      </c>
      <c r="M9" s="39">
        <v>30</v>
      </c>
      <c r="N9" s="63">
        <f t="shared" si="2"/>
        <v>-1</v>
      </c>
      <c r="O9" s="90"/>
      <c r="P9" s="90"/>
      <c r="Q9" s="90"/>
      <c r="R9" s="90"/>
    </row>
    <row r="10" spans="1:18" s="4" customFormat="1" ht="30">
      <c r="A10" s="19">
        <v>2511567521</v>
      </c>
      <c r="B10" s="20">
        <v>41708</v>
      </c>
      <c r="C10" s="41">
        <v>7512</v>
      </c>
      <c r="D10" s="20">
        <v>41718</v>
      </c>
      <c r="E10" s="20">
        <v>41745</v>
      </c>
      <c r="F10" s="21" t="s">
        <v>43</v>
      </c>
      <c r="G10" s="20">
        <v>41757</v>
      </c>
      <c r="H10" s="41">
        <v>159</v>
      </c>
      <c r="I10" s="20">
        <v>41766</v>
      </c>
      <c r="J10" s="53">
        <f t="shared" si="0"/>
        <v>36</v>
      </c>
      <c r="K10" s="40">
        <v>41773</v>
      </c>
      <c r="L10" s="39">
        <f>J10+(K10-I10)+(G10-E10)</f>
        <v>55</v>
      </c>
      <c r="M10" s="39">
        <v>30</v>
      </c>
      <c r="N10" s="63">
        <f>L10-M10</f>
        <v>25</v>
      </c>
      <c r="O10" s="91"/>
      <c r="P10" s="91"/>
      <c r="Q10" s="91"/>
      <c r="R10" s="91"/>
    </row>
    <row r="11" spans="1:18" s="4" customFormat="1" ht="30">
      <c r="A11" s="22">
        <v>2512241105</v>
      </c>
      <c r="B11" s="20">
        <v>41740</v>
      </c>
      <c r="C11" s="41">
        <v>7509</v>
      </c>
      <c r="D11" s="20">
        <v>41718</v>
      </c>
      <c r="E11" s="20">
        <v>41745</v>
      </c>
      <c r="F11" s="21" t="s">
        <v>41</v>
      </c>
      <c r="G11" s="20">
        <v>41757</v>
      </c>
      <c r="H11" s="54">
        <v>160</v>
      </c>
      <c r="I11" s="55">
        <v>41766</v>
      </c>
      <c r="J11" s="53">
        <f t="shared" si="0"/>
        <v>36</v>
      </c>
      <c r="K11" s="40">
        <v>41773</v>
      </c>
      <c r="L11" s="39">
        <f>J11+(K11-I11)+(G11-E11)</f>
        <v>55</v>
      </c>
      <c r="M11" s="39">
        <v>30</v>
      </c>
      <c r="N11" s="63">
        <f t="shared" si="2"/>
        <v>25</v>
      </c>
      <c r="O11" s="91"/>
      <c r="P11" s="91"/>
      <c r="Q11" s="91"/>
      <c r="R11" s="91"/>
    </row>
    <row r="12" spans="1:18" s="4" customFormat="1" ht="30">
      <c r="A12" s="19">
        <v>2512791412</v>
      </c>
      <c r="B12" s="20">
        <v>41710</v>
      </c>
      <c r="C12" s="41">
        <v>8015</v>
      </c>
      <c r="D12" s="20">
        <v>41724</v>
      </c>
      <c r="E12" s="20">
        <v>41746</v>
      </c>
      <c r="F12" s="21" t="s">
        <v>42</v>
      </c>
      <c r="G12" s="20">
        <v>41757</v>
      </c>
      <c r="H12" s="41">
        <v>161</v>
      </c>
      <c r="I12" s="20">
        <v>41766</v>
      </c>
      <c r="J12" s="53">
        <f t="shared" si="0"/>
        <v>31</v>
      </c>
      <c r="K12" s="40">
        <v>41773</v>
      </c>
      <c r="L12" s="39">
        <f>J12+(K12-I12)+(G12-E12)</f>
        <v>49</v>
      </c>
      <c r="M12" s="39">
        <v>30</v>
      </c>
      <c r="N12" s="63">
        <f t="shared" si="2"/>
        <v>19</v>
      </c>
      <c r="O12" s="91"/>
      <c r="P12" s="91"/>
      <c r="Q12" s="91"/>
      <c r="R12" s="91"/>
    </row>
    <row r="13" spans="1:18" ht="30">
      <c r="A13" s="23">
        <v>2512861982</v>
      </c>
      <c r="B13" s="34">
        <v>41710</v>
      </c>
      <c r="C13" s="35">
        <v>8016</v>
      </c>
      <c r="D13" s="34">
        <v>41724</v>
      </c>
      <c r="E13" s="34">
        <v>41757</v>
      </c>
      <c r="F13" s="21" t="s">
        <v>44</v>
      </c>
      <c r="G13" s="34">
        <v>41764</v>
      </c>
      <c r="H13" s="35">
        <v>162</v>
      </c>
      <c r="I13" s="34">
        <v>41766</v>
      </c>
      <c r="J13" s="52">
        <f t="shared" si="0"/>
        <v>35</v>
      </c>
      <c r="K13" s="40">
        <v>41773</v>
      </c>
      <c r="L13" s="39">
        <f t="shared" ref="L13:L26" si="3">J13+(K13-I13)</f>
        <v>42</v>
      </c>
      <c r="M13" s="39">
        <v>30</v>
      </c>
      <c r="N13" s="63">
        <f t="shared" si="2"/>
        <v>12</v>
      </c>
      <c r="O13" s="90"/>
      <c r="P13" s="90"/>
      <c r="Q13" s="90"/>
      <c r="R13" s="90"/>
    </row>
    <row r="14" spans="1:18" s="72" customFormat="1">
      <c r="A14" s="67">
        <v>735</v>
      </c>
      <c r="B14" s="68">
        <v>41705</v>
      </c>
      <c r="C14" s="69">
        <v>6484</v>
      </c>
      <c r="D14" s="68">
        <v>41708</v>
      </c>
      <c r="E14" s="68">
        <v>41708</v>
      </c>
      <c r="F14" s="70" t="s">
        <v>52</v>
      </c>
      <c r="G14" s="68">
        <v>41717</v>
      </c>
      <c r="H14" s="69">
        <v>166</v>
      </c>
      <c r="I14" s="68">
        <v>41767</v>
      </c>
      <c r="J14" s="52">
        <f t="shared" si="0"/>
        <v>50</v>
      </c>
      <c r="K14" s="71">
        <v>41772</v>
      </c>
      <c r="L14" s="53">
        <f t="shared" si="3"/>
        <v>55</v>
      </c>
      <c r="M14" s="53">
        <v>30</v>
      </c>
      <c r="N14" s="63">
        <f t="shared" si="2"/>
        <v>25</v>
      </c>
      <c r="O14" s="90"/>
      <c r="P14" s="90"/>
      <c r="Q14" s="90"/>
      <c r="R14" s="90"/>
    </row>
    <row r="15" spans="1:18" ht="30">
      <c r="A15" s="24">
        <v>2513574795</v>
      </c>
      <c r="B15" s="34">
        <v>41734</v>
      </c>
      <c r="C15" s="35">
        <v>9907</v>
      </c>
      <c r="D15" s="34">
        <v>41747</v>
      </c>
      <c r="E15" s="34">
        <v>41753</v>
      </c>
      <c r="F15" s="21" t="s">
        <v>45</v>
      </c>
      <c r="G15" s="34">
        <v>41764</v>
      </c>
      <c r="H15" s="35">
        <v>169</v>
      </c>
      <c r="I15" s="34">
        <v>41768</v>
      </c>
      <c r="J15" s="53">
        <f t="shared" si="0"/>
        <v>10</v>
      </c>
      <c r="K15" s="40">
        <v>41773</v>
      </c>
      <c r="L15" s="39">
        <f>J15+(K15-I15)+(G15-E15)</f>
        <v>26</v>
      </c>
      <c r="M15" s="39">
        <v>30</v>
      </c>
      <c r="N15" s="63">
        <f t="shared" si="2"/>
        <v>-4</v>
      </c>
      <c r="O15" s="90"/>
      <c r="P15" s="90"/>
      <c r="Q15" s="90"/>
      <c r="R15" s="90"/>
    </row>
    <row r="16" spans="1:18">
      <c r="A16" s="24" t="s">
        <v>48</v>
      </c>
      <c r="B16" s="34">
        <v>41729</v>
      </c>
      <c r="C16" s="35">
        <v>8457</v>
      </c>
      <c r="D16" s="34">
        <v>41730</v>
      </c>
      <c r="E16" s="34">
        <v>41759</v>
      </c>
      <c r="F16" s="21" t="s">
        <v>52</v>
      </c>
      <c r="G16" s="34">
        <v>41768</v>
      </c>
      <c r="H16" s="35">
        <v>171</v>
      </c>
      <c r="I16" s="34">
        <v>41771</v>
      </c>
      <c r="J16" s="53">
        <f t="shared" si="0"/>
        <v>32</v>
      </c>
      <c r="K16" s="40">
        <v>41774</v>
      </c>
      <c r="L16" s="39">
        <f t="shared" si="3"/>
        <v>35</v>
      </c>
      <c r="M16" s="39">
        <v>30</v>
      </c>
      <c r="N16" s="63">
        <f t="shared" si="2"/>
        <v>5</v>
      </c>
      <c r="O16" s="90"/>
      <c r="P16" s="90"/>
      <c r="Q16" s="90"/>
      <c r="R16" s="90"/>
    </row>
    <row r="17" spans="1:18">
      <c r="A17" s="24" t="s">
        <v>49</v>
      </c>
      <c r="B17" s="34">
        <v>41759</v>
      </c>
      <c r="C17" s="35">
        <v>10689</v>
      </c>
      <c r="D17" s="34">
        <v>41761</v>
      </c>
      <c r="E17" s="34">
        <v>41759</v>
      </c>
      <c r="F17" s="21" t="s">
        <v>52</v>
      </c>
      <c r="G17" s="34">
        <v>41768</v>
      </c>
      <c r="H17" s="35">
        <v>171</v>
      </c>
      <c r="I17" s="34">
        <v>41771</v>
      </c>
      <c r="J17" s="53">
        <f t="shared" si="0"/>
        <v>1</v>
      </c>
      <c r="K17" s="40">
        <v>41774</v>
      </c>
      <c r="L17" s="39">
        <f t="shared" si="3"/>
        <v>4</v>
      </c>
      <c r="M17" s="39">
        <v>30</v>
      </c>
      <c r="N17" s="63">
        <f t="shared" si="2"/>
        <v>-26</v>
      </c>
      <c r="O17" s="90"/>
      <c r="P17" s="90"/>
      <c r="Q17" s="90"/>
      <c r="R17" s="90"/>
    </row>
    <row r="18" spans="1:18">
      <c r="A18" s="25">
        <v>15</v>
      </c>
      <c r="B18" s="38">
        <v>41759</v>
      </c>
      <c r="C18" s="39">
        <v>10993</v>
      </c>
      <c r="D18" s="40">
        <v>41766</v>
      </c>
      <c r="E18" s="40"/>
      <c r="F18" s="16"/>
      <c r="G18" s="40"/>
      <c r="H18" s="39">
        <v>174</v>
      </c>
      <c r="I18" s="40">
        <v>41772</v>
      </c>
      <c r="J18" s="52">
        <f t="shared" si="0"/>
        <v>6</v>
      </c>
      <c r="K18" s="45">
        <v>41778</v>
      </c>
      <c r="L18" s="39">
        <f t="shared" si="3"/>
        <v>12</v>
      </c>
      <c r="M18" s="39">
        <v>30</v>
      </c>
      <c r="N18" s="63">
        <f t="shared" si="2"/>
        <v>-18</v>
      </c>
      <c r="O18" s="90"/>
      <c r="P18" s="90"/>
      <c r="Q18" s="90"/>
      <c r="R18" s="90"/>
    </row>
    <row r="19" spans="1:18">
      <c r="A19" s="26">
        <v>6</v>
      </c>
      <c r="B19" s="43">
        <v>41757</v>
      </c>
      <c r="C19" s="44">
        <v>10361</v>
      </c>
      <c r="D19" s="45">
        <v>41753</v>
      </c>
      <c r="E19" s="45"/>
      <c r="F19" s="27"/>
      <c r="G19" s="45"/>
      <c r="H19" s="44">
        <v>175</v>
      </c>
      <c r="I19" s="45">
        <v>41773</v>
      </c>
      <c r="J19" s="52">
        <f t="shared" si="0"/>
        <v>20</v>
      </c>
      <c r="K19" s="45">
        <v>41778</v>
      </c>
      <c r="L19" s="39">
        <f t="shared" si="3"/>
        <v>25</v>
      </c>
      <c r="M19" s="39">
        <v>30</v>
      </c>
      <c r="N19" s="63">
        <f t="shared" si="2"/>
        <v>-5</v>
      </c>
      <c r="O19" s="90"/>
      <c r="P19" s="90"/>
      <c r="Q19" s="90"/>
      <c r="R19" s="90"/>
    </row>
    <row r="20" spans="1:18">
      <c r="A20" s="26">
        <v>7</v>
      </c>
      <c r="B20" s="43">
        <v>41757</v>
      </c>
      <c r="C20" s="44">
        <v>10361</v>
      </c>
      <c r="D20" s="45">
        <v>41757</v>
      </c>
      <c r="E20" s="45"/>
      <c r="F20" s="27"/>
      <c r="G20" s="45"/>
      <c r="H20" s="44">
        <v>175</v>
      </c>
      <c r="I20" s="45">
        <v>41773</v>
      </c>
      <c r="J20" s="52">
        <f t="shared" si="0"/>
        <v>16</v>
      </c>
      <c r="K20" s="45">
        <v>41778</v>
      </c>
      <c r="L20" s="39">
        <f t="shared" si="3"/>
        <v>21</v>
      </c>
      <c r="M20" s="39">
        <v>30</v>
      </c>
      <c r="N20" s="63">
        <f t="shared" si="2"/>
        <v>-9</v>
      </c>
      <c r="O20" s="90"/>
      <c r="P20" s="90"/>
      <c r="Q20" s="90"/>
      <c r="R20" s="90"/>
    </row>
    <row r="21" spans="1:18">
      <c r="A21" s="26">
        <v>8</v>
      </c>
      <c r="B21" s="43">
        <v>41757</v>
      </c>
      <c r="C21" s="44">
        <v>10361</v>
      </c>
      <c r="D21" s="45">
        <v>41757</v>
      </c>
      <c r="E21" s="45"/>
      <c r="F21" s="27"/>
      <c r="G21" s="45"/>
      <c r="H21" s="44">
        <v>175</v>
      </c>
      <c r="I21" s="45">
        <v>41773</v>
      </c>
      <c r="J21" s="52">
        <f t="shared" si="0"/>
        <v>16</v>
      </c>
      <c r="K21" s="45">
        <v>41778</v>
      </c>
      <c r="L21" s="39">
        <f t="shared" si="3"/>
        <v>21</v>
      </c>
      <c r="M21" s="39">
        <v>30</v>
      </c>
      <c r="N21" s="63">
        <f t="shared" si="2"/>
        <v>-9</v>
      </c>
      <c r="O21" s="90"/>
      <c r="P21" s="90"/>
      <c r="Q21" s="90"/>
      <c r="R21" s="90"/>
    </row>
    <row r="22" spans="1:18">
      <c r="A22" s="26">
        <v>9</v>
      </c>
      <c r="B22" s="43">
        <v>41771</v>
      </c>
      <c r="C22" s="44">
        <v>11303</v>
      </c>
      <c r="D22" s="45">
        <v>41771</v>
      </c>
      <c r="E22" s="45"/>
      <c r="F22" s="27"/>
      <c r="G22" s="45"/>
      <c r="H22" s="44">
        <v>175</v>
      </c>
      <c r="I22" s="45">
        <v>41773</v>
      </c>
      <c r="J22" s="52">
        <f t="shared" si="0"/>
        <v>2</v>
      </c>
      <c r="K22" s="45">
        <v>41778</v>
      </c>
      <c r="L22" s="39">
        <f t="shared" si="3"/>
        <v>7</v>
      </c>
      <c r="M22" s="39">
        <v>30</v>
      </c>
      <c r="N22" s="63">
        <f t="shared" si="2"/>
        <v>-23</v>
      </c>
      <c r="O22" s="90"/>
      <c r="P22" s="90"/>
      <c r="Q22" s="90"/>
      <c r="R22" s="90"/>
    </row>
    <row r="23" spans="1:18">
      <c r="A23" s="26">
        <v>10</v>
      </c>
      <c r="B23" s="43">
        <v>41771</v>
      </c>
      <c r="C23" s="44">
        <v>11303</v>
      </c>
      <c r="D23" s="45">
        <v>41771</v>
      </c>
      <c r="E23" s="45"/>
      <c r="F23" s="27"/>
      <c r="G23" s="45"/>
      <c r="H23" s="44">
        <v>175</v>
      </c>
      <c r="I23" s="45">
        <v>41773</v>
      </c>
      <c r="J23" s="52">
        <f t="shared" si="0"/>
        <v>2</v>
      </c>
      <c r="K23" s="45">
        <v>41778</v>
      </c>
      <c r="L23" s="39">
        <f t="shared" si="3"/>
        <v>7</v>
      </c>
      <c r="M23" s="39">
        <v>30</v>
      </c>
      <c r="N23" s="63">
        <f t="shared" si="2"/>
        <v>-23</v>
      </c>
      <c r="O23" s="90"/>
      <c r="P23" s="90"/>
      <c r="Q23" s="90"/>
      <c r="R23" s="90"/>
    </row>
    <row r="24" spans="1:18">
      <c r="A24" s="26">
        <v>11</v>
      </c>
      <c r="B24" s="43">
        <v>41771</v>
      </c>
      <c r="C24" s="44">
        <v>11303</v>
      </c>
      <c r="D24" s="45">
        <v>41771</v>
      </c>
      <c r="E24" s="45"/>
      <c r="F24" s="27"/>
      <c r="G24" s="45"/>
      <c r="H24" s="44">
        <v>175</v>
      </c>
      <c r="I24" s="45">
        <v>41773</v>
      </c>
      <c r="J24" s="52">
        <f t="shared" si="0"/>
        <v>2</v>
      </c>
      <c r="K24" s="45">
        <v>41778</v>
      </c>
      <c r="L24" s="39">
        <f t="shared" si="3"/>
        <v>7</v>
      </c>
      <c r="M24" s="39">
        <v>30</v>
      </c>
      <c r="N24" s="63">
        <f t="shared" si="2"/>
        <v>-23</v>
      </c>
      <c r="O24" s="90"/>
      <c r="P24" s="90"/>
      <c r="Q24" s="90"/>
      <c r="R24" s="90"/>
    </row>
    <row r="25" spans="1:18">
      <c r="A25" s="26">
        <v>108</v>
      </c>
      <c r="B25" s="43">
        <v>41729</v>
      </c>
      <c r="C25" s="44">
        <v>9781</v>
      </c>
      <c r="D25" s="45">
        <v>41746</v>
      </c>
      <c r="E25" s="45"/>
      <c r="F25" s="27"/>
      <c r="G25" s="45"/>
      <c r="H25" s="44">
        <v>176</v>
      </c>
      <c r="I25" s="45">
        <v>41773</v>
      </c>
      <c r="J25" s="52">
        <f t="shared" si="0"/>
        <v>27</v>
      </c>
      <c r="K25" s="45">
        <v>41778</v>
      </c>
      <c r="L25" s="39">
        <f t="shared" si="3"/>
        <v>32</v>
      </c>
      <c r="M25" s="39">
        <v>30</v>
      </c>
      <c r="N25" s="63">
        <f t="shared" si="2"/>
        <v>2</v>
      </c>
      <c r="O25" s="90"/>
      <c r="P25" s="90"/>
      <c r="Q25" s="90"/>
      <c r="R25" s="90"/>
    </row>
    <row r="26" spans="1:18">
      <c r="A26" s="26">
        <v>364</v>
      </c>
      <c r="B26" s="43">
        <v>41761</v>
      </c>
      <c r="C26" s="44">
        <v>10945</v>
      </c>
      <c r="D26" s="45">
        <v>41766</v>
      </c>
      <c r="E26" s="45"/>
      <c r="F26" s="27"/>
      <c r="G26" s="45"/>
      <c r="H26" s="44">
        <v>177</v>
      </c>
      <c r="I26" s="45">
        <v>41773</v>
      </c>
      <c r="J26" s="52">
        <f t="shared" si="0"/>
        <v>7</v>
      </c>
      <c r="K26" s="45">
        <v>41778</v>
      </c>
      <c r="L26" s="39">
        <f t="shared" si="3"/>
        <v>12</v>
      </c>
      <c r="M26" s="39">
        <v>30</v>
      </c>
      <c r="N26" s="63">
        <f t="shared" si="2"/>
        <v>-18</v>
      </c>
      <c r="O26" s="90"/>
      <c r="P26" s="90"/>
      <c r="Q26" s="90"/>
      <c r="R26" s="90"/>
    </row>
    <row r="27" spans="1:18">
      <c r="A27" s="28" t="s">
        <v>25</v>
      </c>
      <c r="B27" s="46">
        <v>41736</v>
      </c>
      <c r="C27" s="44">
        <v>11636</v>
      </c>
      <c r="D27" s="45">
        <v>41773</v>
      </c>
      <c r="E27" s="45"/>
      <c r="F27" s="73" t="s">
        <v>56</v>
      </c>
      <c r="G27" s="45"/>
      <c r="H27" s="56">
        <v>182</v>
      </c>
      <c r="I27" s="45">
        <v>41778</v>
      </c>
      <c r="J27" s="52">
        <f t="shared" ref="J27:J43" si="4">(E27-D27)+(I27-G27)</f>
        <v>5</v>
      </c>
      <c r="K27" s="45">
        <v>41781</v>
      </c>
      <c r="L27" s="39">
        <f t="shared" ref="L27:L30" si="5">K27-I27</f>
        <v>3</v>
      </c>
      <c r="M27" s="39">
        <v>47</v>
      </c>
      <c r="N27" s="63">
        <f t="shared" si="2"/>
        <v>-44</v>
      </c>
      <c r="O27" s="92">
        <v>41820</v>
      </c>
      <c r="P27" s="92">
        <v>41773</v>
      </c>
      <c r="Q27" s="90">
        <f>O27-P27</f>
        <v>47</v>
      </c>
      <c r="R27" s="90"/>
    </row>
    <row r="28" spans="1:18">
      <c r="A28" s="11" t="s">
        <v>26</v>
      </c>
      <c r="B28" s="34">
        <v>41736</v>
      </c>
      <c r="C28" s="35">
        <v>11630</v>
      </c>
      <c r="D28" s="34">
        <v>41773</v>
      </c>
      <c r="E28" s="47"/>
      <c r="F28" s="73" t="s">
        <v>59</v>
      </c>
      <c r="G28" s="35"/>
      <c r="H28" s="35">
        <v>185</v>
      </c>
      <c r="I28" s="34">
        <v>41778</v>
      </c>
      <c r="J28" s="52">
        <f t="shared" si="4"/>
        <v>5</v>
      </c>
      <c r="K28" s="45">
        <v>41781</v>
      </c>
      <c r="L28" s="39">
        <f t="shared" si="5"/>
        <v>3</v>
      </c>
      <c r="M28" s="39">
        <v>47</v>
      </c>
      <c r="N28" s="63">
        <f t="shared" si="2"/>
        <v>-44</v>
      </c>
      <c r="O28" s="92">
        <v>41820</v>
      </c>
      <c r="P28" s="92">
        <v>41773</v>
      </c>
      <c r="Q28" s="90">
        <f t="shared" ref="Q28:Q29" si="6">O28-P28</f>
        <v>47</v>
      </c>
      <c r="R28" s="90"/>
    </row>
    <row r="29" spans="1:18">
      <c r="A29" s="24" t="s">
        <v>27</v>
      </c>
      <c r="B29" s="34">
        <v>41736</v>
      </c>
      <c r="C29" s="35">
        <v>11639</v>
      </c>
      <c r="D29" s="34">
        <v>41773</v>
      </c>
      <c r="E29" s="47"/>
      <c r="F29" s="73" t="s">
        <v>60</v>
      </c>
      <c r="G29" s="57"/>
      <c r="H29" s="57">
        <v>186</v>
      </c>
      <c r="I29" s="58">
        <v>41778</v>
      </c>
      <c r="J29" s="52">
        <f t="shared" si="4"/>
        <v>5</v>
      </c>
      <c r="K29" s="45">
        <v>41781</v>
      </c>
      <c r="L29" s="39">
        <f t="shared" si="5"/>
        <v>3</v>
      </c>
      <c r="M29" s="39">
        <v>47</v>
      </c>
      <c r="N29" s="63">
        <f t="shared" si="2"/>
        <v>-44</v>
      </c>
      <c r="O29" s="92">
        <v>41820</v>
      </c>
      <c r="P29" s="92">
        <v>41773</v>
      </c>
      <c r="Q29" s="90">
        <f t="shared" si="6"/>
        <v>47</v>
      </c>
      <c r="R29" s="90"/>
    </row>
    <row r="30" spans="1:18" s="4" customFormat="1">
      <c r="A30" s="15">
        <v>5</v>
      </c>
      <c r="B30" s="38">
        <v>41772</v>
      </c>
      <c r="C30" s="39">
        <v>11863</v>
      </c>
      <c r="D30" s="40">
        <v>41775</v>
      </c>
      <c r="E30" s="39"/>
      <c r="F30" s="16"/>
      <c r="G30" s="39"/>
      <c r="H30" s="66" t="s">
        <v>46</v>
      </c>
      <c r="I30" s="40">
        <v>41782</v>
      </c>
      <c r="J30" s="53">
        <f t="shared" si="4"/>
        <v>7</v>
      </c>
      <c r="K30" s="40">
        <v>41787</v>
      </c>
      <c r="L30" s="39">
        <f t="shared" si="5"/>
        <v>5</v>
      </c>
      <c r="M30" s="39">
        <v>30</v>
      </c>
      <c r="N30" s="63">
        <f t="shared" si="2"/>
        <v>-25</v>
      </c>
      <c r="O30" s="91"/>
      <c r="P30" s="91"/>
      <c r="Q30" s="91"/>
      <c r="R30" s="91"/>
    </row>
    <row r="31" spans="1:18" ht="42" customHeight="1">
      <c r="A31" s="22" t="s">
        <v>53</v>
      </c>
      <c r="B31" s="48">
        <v>40908</v>
      </c>
      <c r="C31" s="39">
        <v>10145</v>
      </c>
      <c r="D31" s="40">
        <v>41375</v>
      </c>
      <c r="E31" s="40">
        <v>41375</v>
      </c>
      <c r="F31" s="74" t="s">
        <v>61</v>
      </c>
      <c r="G31" s="40">
        <v>41758</v>
      </c>
      <c r="H31" s="56" t="s">
        <v>47</v>
      </c>
      <c r="I31" s="34">
        <v>41785</v>
      </c>
      <c r="J31" s="52">
        <f t="shared" ref="J31" si="7">(E31-D31)+(I31-G31)</f>
        <v>27</v>
      </c>
      <c r="K31" s="45">
        <v>41793</v>
      </c>
      <c r="L31" s="39">
        <f t="shared" ref="L31" si="8">J31+(K31-I31)</f>
        <v>35</v>
      </c>
      <c r="M31" s="39">
        <v>30</v>
      </c>
      <c r="N31" s="63">
        <f>L31-M31</f>
        <v>5</v>
      </c>
      <c r="O31" s="90"/>
      <c r="P31" s="90"/>
      <c r="Q31" s="90"/>
      <c r="R31" s="90"/>
    </row>
    <row r="32" spans="1:18">
      <c r="A32" s="11" t="s">
        <v>28</v>
      </c>
      <c r="B32" s="34">
        <v>41743</v>
      </c>
      <c r="C32" s="35">
        <v>11627</v>
      </c>
      <c r="D32" s="34">
        <v>41773</v>
      </c>
      <c r="E32" s="37"/>
      <c r="F32" s="75" t="s">
        <v>54</v>
      </c>
      <c r="G32" s="35"/>
      <c r="H32" s="35">
        <v>192</v>
      </c>
      <c r="I32" s="34">
        <v>41785</v>
      </c>
      <c r="J32" s="52">
        <f t="shared" si="4"/>
        <v>12</v>
      </c>
      <c r="K32" s="45">
        <v>41795</v>
      </c>
      <c r="L32" s="39">
        <f t="shared" ref="L32:L40" si="9">J32+(K32-I32)</f>
        <v>22</v>
      </c>
      <c r="M32" s="39">
        <v>41</v>
      </c>
      <c r="N32" s="63">
        <f t="shared" si="2"/>
        <v>-19</v>
      </c>
      <c r="O32" s="92">
        <v>41814</v>
      </c>
      <c r="P32" s="92">
        <v>41773</v>
      </c>
      <c r="Q32" s="90">
        <f t="shared" ref="Q32:Q33" si="10">O32-P32</f>
        <v>41</v>
      </c>
      <c r="R32" s="90"/>
    </row>
    <row r="33" spans="1:18">
      <c r="A33" s="19" t="s">
        <v>29</v>
      </c>
      <c r="B33" s="20">
        <v>41736</v>
      </c>
      <c r="C33" s="41">
        <v>12455</v>
      </c>
      <c r="D33" s="20">
        <v>41783</v>
      </c>
      <c r="E33" s="20"/>
      <c r="F33" s="76" t="s">
        <v>55</v>
      </c>
      <c r="G33" s="20"/>
      <c r="H33" s="41">
        <v>193</v>
      </c>
      <c r="I33" s="20">
        <v>41785</v>
      </c>
      <c r="J33" s="52">
        <f t="shared" si="4"/>
        <v>2</v>
      </c>
      <c r="K33" s="45">
        <v>41788</v>
      </c>
      <c r="L33" s="39">
        <f t="shared" si="9"/>
        <v>5</v>
      </c>
      <c r="M33" s="39">
        <v>37</v>
      </c>
      <c r="N33" s="63">
        <f t="shared" si="2"/>
        <v>-32</v>
      </c>
      <c r="O33" s="92">
        <v>41820</v>
      </c>
      <c r="P33" s="92">
        <v>41783</v>
      </c>
      <c r="Q33" s="90">
        <f t="shared" si="10"/>
        <v>37</v>
      </c>
      <c r="R33" s="90"/>
    </row>
    <row r="34" spans="1:18">
      <c r="A34" s="26">
        <v>29</v>
      </c>
      <c r="B34" s="43">
        <v>41759</v>
      </c>
      <c r="C34" s="44">
        <v>10725</v>
      </c>
      <c r="D34" s="45">
        <v>41764</v>
      </c>
      <c r="E34" s="45">
        <v>41773</v>
      </c>
      <c r="F34" s="31" t="s">
        <v>20</v>
      </c>
      <c r="G34" s="45">
        <v>41775</v>
      </c>
      <c r="H34" s="44">
        <v>195</v>
      </c>
      <c r="I34" s="45">
        <v>41785</v>
      </c>
      <c r="J34" s="52">
        <f t="shared" si="4"/>
        <v>19</v>
      </c>
      <c r="K34" s="45">
        <v>41795</v>
      </c>
      <c r="L34" s="39">
        <f t="shared" si="9"/>
        <v>29</v>
      </c>
      <c r="M34" s="39">
        <v>30</v>
      </c>
      <c r="N34" s="63">
        <f t="shared" si="2"/>
        <v>-1</v>
      </c>
      <c r="O34" s="90"/>
      <c r="P34" s="90"/>
      <c r="Q34" s="90"/>
      <c r="R34" s="90"/>
    </row>
    <row r="35" spans="1:18">
      <c r="A35" s="11">
        <v>2518551342</v>
      </c>
      <c r="B35" s="34">
        <v>41768</v>
      </c>
      <c r="C35" s="35">
        <v>12480</v>
      </c>
      <c r="D35" s="34">
        <v>41783</v>
      </c>
      <c r="E35" s="35"/>
      <c r="F35" s="12"/>
      <c r="G35" s="34"/>
      <c r="H35" s="35">
        <v>194</v>
      </c>
      <c r="I35" s="34">
        <v>41785</v>
      </c>
      <c r="J35" s="52">
        <f t="shared" si="4"/>
        <v>2</v>
      </c>
      <c r="K35" s="45">
        <v>41789</v>
      </c>
      <c r="L35" s="39">
        <f t="shared" si="9"/>
        <v>6</v>
      </c>
      <c r="M35" s="39">
        <v>30</v>
      </c>
      <c r="N35" s="63">
        <f t="shared" si="2"/>
        <v>-24</v>
      </c>
      <c r="O35" s="90"/>
      <c r="P35" s="90"/>
      <c r="Q35" s="90"/>
      <c r="R35" s="90"/>
    </row>
    <row r="36" spans="1:18">
      <c r="A36" s="26">
        <v>152</v>
      </c>
      <c r="B36" s="43">
        <v>41759</v>
      </c>
      <c r="C36" s="44">
        <v>11638</v>
      </c>
      <c r="D36" s="45">
        <v>41773</v>
      </c>
      <c r="E36" s="44"/>
      <c r="F36" s="27"/>
      <c r="G36" s="44"/>
      <c r="H36" s="44">
        <v>196</v>
      </c>
      <c r="I36" s="45">
        <v>41787</v>
      </c>
      <c r="J36" s="52">
        <f t="shared" si="4"/>
        <v>14</v>
      </c>
      <c r="K36" s="45">
        <v>41794</v>
      </c>
      <c r="L36" s="39">
        <f t="shared" si="9"/>
        <v>21</v>
      </c>
      <c r="M36" s="39">
        <v>30</v>
      </c>
      <c r="N36" s="63">
        <f t="shared" si="2"/>
        <v>-9</v>
      </c>
      <c r="O36" s="90"/>
      <c r="P36" s="90"/>
      <c r="Q36" s="90"/>
      <c r="R36" s="90"/>
    </row>
    <row r="37" spans="1:18">
      <c r="A37" s="11" t="s">
        <v>34</v>
      </c>
      <c r="B37" s="34">
        <v>41736</v>
      </c>
      <c r="C37" s="49">
        <v>12458</v>
      </c>
      <c r="D37" s="43">
        <v>41783</v>
      </c>
      <c r="E37" s="49"/>
      <c r="F37" s="32"/>
      <c r="G37" s="49"/>
      <c r="H37" s="49">
        <v>197</v>
      </c>
      <c r="I37" s="43">
        <v>41789</v>
      </c>
      <c r="J37" s="52">
        <f t="shared" ref="J37:J39" si="11">(E37-D37)+(I37-G37)</f>
        <v>6</v>
      </c>
      <c r="K37" s="45">
        <v>41794</v>
      </c>
      <c r="L37" s="60">
        <f t="shared" ref="L37:L39" si="12">K37-I37</f>
        <v>5</v>
      </c>
      <c r="M37" s="60">
        <v>30</v>
      </c>
      <c r="N37" s="63">
        <f>L37-M37</f>
        <v>-25</v>
      </c>
      <c r="O37" s="90"/>
      <c r="P37" s="90"/>
      <c r="Q37" s="90"/>
      <c r="R37" s="90"/>
    </row>
    <row r="38" spans="1:18">
      <c r="A38" s="11" t="s">
        <v>35</v>
      </c>
      <c r="B38" s="34">
        <v>41736</v>
      </c>
      <c r="C38" s="49">
        <v>12457</v>
      </c>
      <c r="D38" s="43">
        <v>41783</v>
      </c>
      <c r="E38" s="49"/>
      <c r="F38" s="32"/>
      <c r="G38" s="49"/>
      <c r="H38" s="49">
        <v>198</v>
      </c>
      <c r="I38" s="43">
        <v>41789</v>
      </c>
      <c r="J38" s="52">
        <f t="shared" si="11"/>
        <v>6</v>
      </c>
      <c r="K38" s="45">
        <v>41794</v>
      </c>
      <c r="L38" s="60">
        <f t="shared" si="12"/>
        <v>5</v>
      </c>
      <c r="M38" s="60">
        <v>30</v>
      </c>
      <c r="N38" s="63">
        <f t="shared" si="2"/>
        <v>-25</v>
      </c>
      <c r="O38" s="90"/>
      <c r="P38" s="90"/>
      <c r="Q38" s="90"/>
      <c r="R38" s="90"/>
    </row>
    <row r="39" spans="1:18">
      <c r="A39" s="11" t="s">
        <v>36</v>
      </c>
      <c r="B39" s="34">
        <v>41736</v>
      </c>
      <c r="C39" s="49">
        <v>11654</v>
      </c>
      <c r="D39" s="43">
        <v>41773</v>
      </c>
      <c r="E39" s="37"/>
      <c r="F39" s="29"/>
      <c r="G39" s="35"/>
      <c r="H39" s="61">
        <v>199</v>
      </c>
      <c r="I39" s="43">
        <v>41789</v>
      </c>
      <c r="J39" s="52">
        <f t="shared" si="11"/>
        <v>16</v>
      </c>
      <c r="K39" s="45">
        <v>41794</v>
      </c>
      <c r="L39" s="60">
        <f t="shared" si="12"/>
        <v>5</v>
      </c>
      <c r="M39" s="60">
        <v>30</v>
      </c>
      <c r="N39" s="63">
        <f t="shared" si="2"/>
        <v>-25</v>
      </c>
      <c r="O39" s="90"/>
      <c r="P39" s="90"/>
      <c r="Q39" s="90"/>
      <c r="R39" s="90"/>
    </row>
    <row r="40" spans="1:18" ht="60.75" customHeight="1">
      <c r="A40" s="30">
        <v>4</v>
      </c>
      <c r="B40" s="43">
        <v>41320</v>
      </c>
      <c r="C40" s="44">
        <v>5964</v>
      </c>
      <c r="D40" s="45">
        <v>41331</v>
      </c>
      <c r="E40" s="45">
        <v>41331</v>
      </c>
      <c r="F40" s="31" t="s">
        <v>30</v>
      </c>
      <c r="G40" s="45">
        <v>41787</v>
      </c>
      <c r="H40" s="44">
        <v>204</v>
      </c>
      <c r="I40" s="45">
        <v>41788</v>
      </c>
      <c r="J40" s="44">
        <v>19</v>
      </c>
      <c r="K40" s="45">
        <v>41795</v>
      </c>
      <c r="L40" s="39">
        <f t="shared" si="9"/>
        <v>26</v>
      </c>
      <c r="M40" s="39">
        <v>30</v>
      </c>
      <c r="N40" s="63">
        <f>L40-M40</f>
        <v>-4</v>
      </c>
      <c r="O40" s="90"/>
      <c r="P40" s="90"/>
      <c r="Q40" s="90"/>
      <c r="R40" s="90"/>
    </row>
    <row r="41" spans="1:18">
      <c r="A41" s="24" t="s">
        <v>31</v>
      </c>
      <c r="B41" s="42">
        <v>41736</v>
      </c>
      <c r="C41" s="49">
        <v>12460</v>
      </c>
      <c r="D41" s="42">
        <v>41783</v>
      </c>
      <c r="E41" s="49"/>
      <c r="F41" s="32"/>
      <c r="G41" s="49"/>
      <c r="H41" s="49">
        <v>202</v>
      </c>
      <c r="I41" s="42">
        <v>41788</v>
      </c>
      <c r="J41" s="52">
        <f t="shared" si="4"/>
        <v>5</v>
      </c>
      <c r="K41" s="45">
        <v>41794</v>
      </c>
      <c r="L41" s="60">
        <f t="shared" ref="L41:L43" si="13">K41-I41</f>
        <v>6</v>
      </c>
      <c r="M41" s="60">
        <v>30</v>
      </c>
      <c r="N41" s="63">
        <f t="shared" si="2"/>
        <v>-24</v>
      </c>
      <c r="O41" s="90"/>
      <c r="P41" s="90"/>
      <c r="Q41" s="90"/>
      <c r="R41" s="90"/>
    </row>
    <row r="42" spans="1:18">
      <c r="A42" s="24" t="s">
        <v>32</v>
      </c>
      <c r="B42" s="42">
        <v>41736</v>
      </c>
      <c r="C42" s="49">
        <v>12462</v>
      </c>
      <c r="D42" s="42">
        <v>41783</v>
      </c>
      <c r="E42" s="49"/>
      <c r="F42" s="32"/>
      <c r="G42" s="49"/>
      <c r="H42" s="49">
        <v>202</v>
      </c>
      <c r="I42" s="42">
        <v>41788</v>
      </c>
      <c r="J42" s="52">
        <f t="shared" si="4"/>
        <v>5</v>
      </c>
      <c r="K42" s="45">
        <v>41794</v>
      </c>
      <c r="L42" s="60">
        <f t="shared" si="13"/>
        <v>6</v>
      </c>
      <c r="M42" s="60">
        <v>30</v>
      </c>
      <c r="N42" s="63">
        <f t="shared" si="2"/>
        <v>-24</v>
      </c>
      <c r="O42" s="90"/>
      <c r="P42" s="90"/>
      <c r="Q42" s="90"/>
      <c r="R42" s="90"/>
    </row>
    <row r="43" spans="1:18">
      <c r="A43" s="11" t="s">
        <v>33</v>
      </c>
      <c r="B43" s="34">
        <v>41736</v>
      </c>
      <c r="C43" s="49">
        <v>12456</v>
      </c>
      <c r="D43" s="34">
        <v>41783</v>
      </c>
      <c r="E43" s="49"/>
      <c r="F43" s="32"/>
      <c r="G43" s="49"/>
      <c r="H43" s="49">
        <v>200</v>
      </c>
      <c r="I43" s="42">
        <v>41788</v>
      </c>
      <c r="J43" s="52">
        <f t="shared" si="4"/>
        <v>5</v>
      </c>
      <c r="K43" s="45">
        <v>41794</v>
      </c>
      <c r="L43" s="60">
        <f t="shared" si="13"/>
        <v>6</v>
      </c>
      <c r="M43" s="60">
        <v>30</v>
      </c>
      <c r="N43" s="63">
        <f t="shared" si="2"/>
        <v>-24</v>
      </c>
      <c r="O43" s="90"/>
      <c r="P43" s="90"/>
      <c r="Q43" s="90"/>
      <c r="R43" s="90"/>
    </row>
    <row r="44" spans="1:18" ht="15.75" thickBot="1">
      <c r="A44" s="50"/>
      <c r="B44" s="51"/>
      <c r="C44" s="51"/>
      <c r="D44" s="51"/>
      <c r="E44" s="51"/>
      <c r="F44" s="33"/>
      <c r="G44" s="51"/>
      <c r="H44" s="51"/>
      <c r="I44" s="51"/>
      <c r="J44" s="77">
        <f>SUM(J4:J43)</f>
        <v>609</v>
      </c>
      <c r="K44" s="59"/>
      <c r="L44" s="77">
        <f>SUM(L4:L43)</f>
        <v>823</v>
      </c>
      <c r="M44" s="59"/>
      <c r="N44" s="77">
        <f>SUM(N4:N43)</f>
        <v>-446</v>
      </c>
      <c r="O44" s="90"/>
      <c r="P44" s="90"/>
      <c r="Q44" s="90"/>
      <c r="R44" s="90"/>
    </row>
    <row r="45" spans="1:18" ht="15.75" thickBot="1">
      <c r="J45" s="81">
        <f>J44/41</f>
        <v>14.853658536585366</v>
      </c>
      <c r="K45" s="79"/>
      <c r="L45" s="80">
        <f>L44/41</f>
        <v>20.073170731707318</v>
      </c>
      <c r="M45" s="78" t="s">
        <v>51</v>
      </c>
      <c r="N45" s="64">
        <f>N44/41</f>
        <v>-10.878048780487806</v>
      </c>
    </row>
    <row r="46" spans="1:18">
      <c r="A46" s="88" t="s">
        <v>63</v>
      </c>
      <c r="B46" s="88"/>
      <c r="C46" s="88"/>
      <c r="D46" s="88"/>
      <c r="E46" s="88"/>
      <c r="F46" s="88"/>
    </row>
    <row r="47" spans="1:18">
      <c r="A47" s="88"/>
      <c r="B47" s="88"/>
      <c r="C47" s="88"/>
      <c r="D47" s="88"/>
      <c r="E47" s="88"/>
      <c r="F47" s="88"/>
    </row>
    <row r="48" spans="1:18">
      <c r="A48" s="88"/>
      <c r="B48" s="88"/>
      <c r="C48" s="88"/>
      <c r="D48" s="88"/>
      <c r="E48" s="88"/>
      <c r="F48" s="88"/>
    </row>
    <row r="49" spans="1:6">
      <c r="A49" s="88"/>
      <c r="B49" s="88"/>
      <c r="C49" s="88"/>
      <c r="D49" s="88"/>
      <c r="E49" s="88"/>
      <c r="F49" s="88"/>
    </row>
    <row r="50" spans="1:6">
      <c r="A50" s="88"/>
      <c r="B50" s="88"/>
      <c r="C50" s="88"/>
      <c r="D50" s="88"/>
      <c r="E50" s="88"/>
      <c r="F50" s="88"/>
    </row>
  </sheetData>
  <mergeCells count="6">
    <mergeCell ref="A46:F50"/>
    <mergeCell ref="A1:N1"/>
    <mergeCell ref="A2:B2"/>
    <mergeCell ref="C2:D2"/>
    <mergeCell ref="E2:F2"/>
    <mergeCell ref="H2:I2"/>
  </mergeCells>
  <phoneticPr fontId="5" type="noConversion"/>
  <printOptions headings="1" gridLines="1"/>
  <pageMargins left="0.7" right="0.7" top="0.75" bottom="0.75" header="0.3" footer="0.3"/>
  <pageSetup paperSize="9" orientation="landscape" r:id="rId1"/>
  <headerFooter>
    <oddHeader xml:space="preserve">&amp;Cdenominazione settore: </oddHeader>
    <oddFooter xml:space="preserve">&amp;Lanno 2014&amp;Ctempi medi pagamento indice di tempestività&amp;Rmodello approvato con delib di Gc nr    del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sqref="A1:J31"/>
    </sheetView>
  </sheetViews>
  <sheetFormatPr defaultRowHeight="15"/>
  <cols>
    <col min="1" max="1" width="11.140625" customWidth="1"/>
    <col min="2" max="2" width="12.5703125" customWidth="1"/>
    <col min="4" max="4" width="19.5703125" customWidth="1"/>
    <col min="5" max="5" width="13.85546875" customWidth="1"/>
    <col min="7" max="7" width="11.5703125" customWidth="1"/>
    <col min="8" max="8" width="13.28515625" customWidth="1"/>
    <col min="9" max="9" width="14.42578125" customWidth="1"/>
    <col min="10" max="10" width="12.28515625" customWidth="1"/>
  </cols>
  <sheetData>
    <row r="1" spans="1:10" ht="45">
      <c r="A1" s="3" t="s">
        <v>18</v>
      </c>
      <c r="B1" s="1" t="s">
        <v>11</v>
      </c>
      <c r="C1" s="87" t="s">
        <v>8</v>
      </c>
      <c r="D1" s="87"/>
      <c r="E1" s="1" t="s">
        <v>12</v>
      </c>
      <c r="F1" s="87" t="s">
        <v>13</v>
      </c>
      <c r="G1" s="87"/>
      <c r="H1" s="1" t="s">
        <v>14</v>
      </c>
      <c r="I1" s="3" t="s">
        <v>15</v>
      </c>
      <c r="J1" s="2" t="s">
        <v>16</v>
      </c>
    </row>
    <row r="2" spans="1:10">
      <c r="A2" t="s">
        <v>19</v>
      </c>
      <c r="B2" t="s">
        <v>4</v>
      </c>
      <c r="C2" t="s">
        <v>4</v>
      </c>
      <c r="D2" t="s">
        <v>5</v>
      </c>
      <c r="E2" t="s">
        <v>4</v>
      </c>
      <c r="F2" t="s">
        <v>0</v>
      </c>
      <c r="G2" t="s">
        <v>3</v>
      </c>
      <c r="H2" t="s">
        <v>6</v>
      </c>
      <c r="I2" t="s">
        <v>17</v>
      </c>
      <c r="J2">
        <v>30</v>
      </c>
    </row>
    <row r="3" spans="1:10">
      <c r="H3">
        <v>0</v>
      </c>
      <c r="I3" t="e">
        <f>'tempi pagamento uff finanziario'!H3+'tempi pagamento settore'!#REF!</f>
        <v>#REF!</v>
      </c>
      <c r="J3" t="e">
        <f>I3-J2</f>
        <v>#REF!</v>
      </c>
    </row>
    <row r="4" spans="1:10">
      <c r="H4">
        <v>0</v>
      </c>
      <c r="I4" t="e">
        <f>'tempi pagamento uff finanziario'!H4+'tempi pagamento settore'!#REF!</f>
        <v>#REF!</v>
      </c>
    </row>
    <row r="5" spans="1:10">
      <c r="H5">
        <v>0</v>
      </c>
      <c r="I5" t="e">
        <f>'tempi pagamento uff finanziario'!H5+'tempi pagamento settore'!#REF!</f>
        <v>#REF!</v>
      </c>
    </row>
    <row r="6" spans="1:10">
      <c r="H6">
        <v>0</v>
      </c>
      <c r="I6" t="e">
        <f>'tempi pagamento uff finanziario'!H6+'tempi pagamento settore'!#REF!</f>
        <v>#REF!</v>
      </c>
    </row>
    <row r="7" spans="1:10">
      <c r="H7">
        <v>0</v>
      </c>
      <c r="I7" t="e">
        <f>'tempi pagamento uff finanziario'!H7+'tempi pagamento settore'!#REF!</f>
        <v>#REF!</v>
      </c>
    </row>
    <row r="8" spans="1:10">
      <c r="H8">
        <v>0</v>
      </c>
      <c r="I8" t="e">
        <f>'tempi pagamento uff finanziario'!H8+'tempi pagamento settore'!#REF!</f>
        <v>#REF!</v>
      </c>
    </row>
    <row r="9" spans="1:10">
      <c r="H9">
        <v>0</v>
      </c>
      <c r="I9" t="e">
        <f>'tempi pagamento uff finanziario'!H9+'tempi pagamento settore'!#REF!</f>
        <v>#REF!</v>
      </c>
    </row>
    <row r="10" spans="1:10">
      <c r="H10">
        <v>0</v>
      </c>
      <c r="I10" t="e">
        <f>'tempi pagamento uff finanziario'!H10+'tempi pagamento settore'!#REF!</f>
        <v>#REF!</v>
      </c>
    </row>
    <row r="11" spans="1:10">
      <c r="H11">
        <v>0</v>
      </c>
      <c r="I11" t="e">
        <f>'tempi pagamento uff finanziario'!H11+'tempi pagamento settore'!#REF!</f>
        <v>#REF!</v>
      </c>
    </row>
    <row r="12" spans="1:10">
      <c r="H12">
        <v>0</v>
      </c>
      <c r="I12" t="e">
        <f>'tempi pagamento uff finanziario'!H12+'tempi pagamento settore'!#REF!</f>
        <v>#REF!</v>
      </c>
    </row>
    <row r="13" spans="1:10">
      <c r="H13">
        <v>0</v>
      </c>
      <c r="I13" t="e">
        <f>'tempi pagamento uff finanziario'!H13+'tempi pagamento settore'!#REF!</f>
        <v>#REF!</v>
      </c>
    </row>
    <row r="14" spans="1:10">
      <c r="H14">
        <v>0</v>
      </c>
      <c r="I14" t="e">
        <f>'tempi pagamento uff finanziario'!H14+'tempi pagamento settore'!#REF!</f>
        <v>#REF!</v>
      </c>
    </row>
    <row r="15" spans="1:10">
      <c r="H15">
        <v>0</v>
      </c>
      <c r="I15" t="e">
        <f>'tempi pagamento uff finanziario'!H15+'tempi pagamento settore'!#REF!</f>
        <v>#REF!</v>
      </c>
    </row>
    <row r="16" spans="1:10">
      <c r="H16">
        <v>0</v>
      </c>
      <c r="I16" t="e">
        <f>'tempi pagamento uff finanziario'!H16+'tempi pagamento settore'!#REF!</f>
        <v>#REF!</v>
      </c>
    </row>
    <row r="17" spans="8:9">
      <c r="H17">
        <v>0</v>
      </c>
      <c r="I17" t="e">
        <f>'tempi pagamento uff finanziario'!H17+'tempi pagamento settore'!#REF!</f>
        <v>#REF!</v>
      </c>
    </row>
    <row r="18" spans="8:9">
      <c r="H18">
        <v>0</v>
      </c>
      <c r="I18" t="e">
        <f>'tempi pagamento uff finanziario'!H18+'tempi pagamento settore'!#REF!</f>
        <v>#REF!</v>
      </c>
    </row>
    <row r="19" spans="8:9">
      <c r="H19">
        <v>0</v>
      </c>
      <c r="I19" t="e">
        <f>'tempi pagamento uff finanziario'!H19+'tempi pagamento settore'!#REF!</f>
        <v>#REF!</v>
      </c>
    </row>
    <row r="20" spans="8:9">
      <c r="H20">
        <v>0</v>
      </c>
      <c r="I20" t="e">
        <f>'tempi pagamento uff finanziario'!H20+'tempi pagamento settore'!#REF!</f>
        <v>#REF!</v>
      </c>
    </row>
    <row r="21" spans="8:9">
      <c r="H21">
        <v>0</v>
      </c>
      <c r="I21" t="e">
        <f>'tempi pagamento uff finanziario'!H21+'tempi pagamento settore'!#REF!</f>
        <v>#REF!</v>
      </c>
    </row>
    <row r="22" spans="8:9">
      <c r="H22">
        <v>0</v>
      </c>
      <c r="I22" t="e">
        <f>'tempi pagamento uff finanziario'!H22+'tempi pagamento settore'!#REF!</f>
        <v>#REF!</v>
      </c>
    </row>
    <row r="23" spans="8:9">
      <c r="H23">
        <v>0</v>
      </c>
      <c r="I23" t="e">
        <f>'tempi pagamento uff finanziario'!H23+'tempi pagamento settore'!#REF!</f>
        <v>#REF!</v>
      </c>
    </row>
    <row r="24" spans="8:9">
      <c r="H24">
        <v>0</v>
      </c>
      <c r="I24" t="e">
        <f>'tempi pagamento uff finanziario'!H24+'tempi pagamento settore'!#REF!</f>
        <v>#REF!</v>
      </c>
    </row>
    <row r="25" spans="8:9">
      <c r="H25">
        <v>0</v>
      </c>
      <c r="I25" t="e">
        <f>'tempi pagamento uff finanziario'!H25+'tempi pagamento settore'!#REF!</f>
        <v>#REF!</v>
      </c>
    </row>
    <row r="26" spans="8:9">
      <c r="H26">
        <v>0</v>
      </c>
      <c r="I26" t="e">
        <f>'tempi pagamento uff finanziario'!H26+'tempi pagamento settore'!#REF!</f>
        <v>#REF!</v>
      </c>
    </row>
    <row r="27" spans="8:9">
      <c r="H27">
        <v>0</v>
      </c>
      <c r="I27" t="e">
        <f>'tempi pagamento uff finanziario'!H27+'tempi pagamento settore'!#REF!</f>
        <v>#REF!</v>
      </c>
    </row>
    <row r="28" spans="8:9">
      <c r="H28">
        <v>0</v>
      </c>
      <c r="I28" t="e">
        <f>'tempi pagamento uff finanziario'!H28+'tempi pagamento settore'!#REF!</f>
        <v>#REF!</v>
      </c>
    </row>
    <row r="29" spans="8:9">
      <c r="H29">
        <v>0</v>
      </c>
      <c r="I29" t="e">
        <f>'tempi pagamento uff finanziario'!H29+'tempi pagamento settore'!#REF!</f>
        <v>#REF!</v>
      </c>
    </row>
    <row r="30" spans="8:9">
      <c r="H30">
        <v>0</v>
      </c>
      <c r="I30" t="e">
        <f>'tempi pagamento uff finanziario'!H30+'tempi pagamento settore'!#REF!</f>
        <v>#REF!</v>
      </c>
    </row>
  </sheetData>
  <mergeCells count="2">
    <mergeCell ref="C1:D1"/>
    <mergeCell ref="F1:G1"/>
  </mergeCells>
  <phoneticPr fontId="5" type="noConversion"/>
  <printOptions headings="1" gridLines="1"/>
  <pageMargins left="0.7" right="0.7" top="0.75" bottom="0.75" header="0.3" footer="0.3"/>
  <pageSetup paperSize="9" orientation="landscape" r:id="rId1"/>
  <headerFooter>
    <oddHeader>&amp;CII Settore</oddHeader>
    <oddFooter xml:space="preserve">&amp;Lanno 2014&amp;Ctempestività pagamenti&amp;Rmodello approvato con delib di GC nr del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tempi pagamento settore</vt:lpstr>
      <vt:lpstr>tempi pagamento uff finanziario</vt:lpstr>
      <vt:lpstr>Foglio3</vt:lpstr>
      <vt:lpstr>'tempi pagamento settore'!Area_stampa</vt:lpstr>
      <vt:lpstr>'tempi pagamento uff finanziario'!Area_stampa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Patrizia</cp:lastModifiedBy>
  <cp:lastPrinted>2014-08-11T17:00:15Z</cp:lastPrinted>
  <dcterms:created xsi:type="dcterms:W3CDTF">2014-02-05T15:29:46Z</dcterms:created>
  <dcterms:modified xsi:type="dcterms:W3CDTF">2014-09-03T15:06:36Z</dcterms:modified>
</cp:coreProperties>
</file>